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<sst xmlns="http://schemas.openxmlformats.org/spreadsheetml/2006/main" count="168" uniqueCount="113">
  <si>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</si>
  <si>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</si>
  <si>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</si>
  <si>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</si>
  <si>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</si>
  <si>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</si>
  <si>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</si>
  <si>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</si>
  <si>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</si>
  <si>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</si>
  <si>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</si>
  <si>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</si>
  <si>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</si>
  <si>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</si>
  <si>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</si>
  <si>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</si>
  <si>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</si>
  <si>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</si>
  <si>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</si>
  <si>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</si>
  <si>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</si>
  <si>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</si>
  <si>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</si>
  <si>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</si>
  <si>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</si>
  <si>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</si>
  <si>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</si>
  <si>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</si>
  <si>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</si>
  <si>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</si>
  <si>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</si>
  <si>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</si>
  <si>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</si>
  <si>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</si>
  <si>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</si>
  <si>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</si>
  <si>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</si>
  <si>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</si>
  <si>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</si>
  <si>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</si>
  <si>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</si>
  <si>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</si>
  <si>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</si>
  <si>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</si>
  <si>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</si>
  <si>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</si>
  <si>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</si>
  <si>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</si>
  <si>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</si>
  <si>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</si>
  <si>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</si>
  <si>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</si>
  <si>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</si>
  <si>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</si>
  <si>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</si>
  <si>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</si>
  <si>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</si>
  <si>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</si>
  <si>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</si>
  <si>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</si>
  <si>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</si>
  <si>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</si>
  <si>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</si>
  <si>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</si>
  <si>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</si>
  <si>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</si>
  <si>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</si>
  <si>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</si>
  <si>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</si>
  <si>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</si>
  <si>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</si>
  <si>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</si>
  <si>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</si>
  <si>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</si>
  <si>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</si>
  <si>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</si>
  <si>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</si>
  <si>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</si>
  <si>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</si>
  <si>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</si>
  <si>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</si>
  <si>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</si>
  <si>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</si>
  <si>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</si>
  <si>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</si>
  <si>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</si>
  <si>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</si>
  <si>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</si>
  <si>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</si>
  <si>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</si>
  <si>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</si>
  <si>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</si>
  <si>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</si>
  <si>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</si>
  <si>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</si>
  <si>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</si>
  <si>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</si>
  <si>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</si>
  <si>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</si>
  <si>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</si>
  <si>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</si>
  <si>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</si>
  <si>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</si>
  <si>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</si>
  <si>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</si>
  <si>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</si>
  <si>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</si>
  <si>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</si>
  <si>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</si>
  <si>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</si>
  <si>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</si>
  <si>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</si>
  <si>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08.05.2019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</si>
</sst>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70852.90000000001</c:v>
                </c:pt>
              </c:numCache>
            </c:numRef>
          </c:val>
          <c:shape val="box"/>
        </c:ser>
        <c:shape val="box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299763.8999999999</c:v>
                </c:pt>
              </c:numCache>
            </c:numRef>
          </c:val>
          <c:shape val="box"/>
        </c:ser>
        <c:shape val="box"/>
        <c:axId val="42537714"/>
        <c:axId val="47295107"/>
      </c:bar3D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133649.29999999993</c:v>
                </c:pt>
              </c:numCache>
            </c:numRef>
          </c:val>
          <c:shape val="box"/>
        </c:ser>
        <c:shape val="box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8305.199999999999</c:v>
                </c:pt>
              </c:numCache>
            </c:numRef>
          </c:val>
          <c:shape val="box"/>
        </c:ser>
        <c:shape val="box"/>
        <c:axId val="51285862"/>
        <c:axId val="58919575"/>
      </c:bar3D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14020.5</c:v>
                </c:pt>
              </c:numCache>
            </c:numRef>
          </c:val>
          <c:shape val="box"/>
        </c:ser>
        <c:shape val="box"/>
        <c:axId val="60514128"/>
        <c:axId val="7756241"/>
      </c:bar3D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6241"/>
        <c:crosses val="autoZero"/>
        <c:auto val="1"/>
        <c:lblOffset val="100"/>
        <c:tickLblSkip val="2"/>
        <c:noMultiLvlLbl val="0"/>
      </c:catAx>
      <c:valAx>
        <c:axId val="7756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1459.1999999999998</c:v>
                </c:pt>
              </c:numCache>
            </c:numRef>
          </c:val>
          <c:shape val="box"/>
        </c:ser>
        <c:shape val="box"/>
        <c:axId val="2697306"/>
        <c:axId val="24275755"/>
      </c:bar3D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30457.499999999993</c:v>
                </c:pt>
              </c:numCache>
            </c:numRef>
          </c:val>
          <c:shape val="box"/>
        </c:ser>
        <c:shape val="box"/>
        <c:axId val="17155204"/>
        <c:axId val="20179109"/>
      </c:bar3D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55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299763.8999999999</c:v>
                </c:pt>
                <c:pt idx="1">
                  <c:v>133649.29999999993</c:v>
                </c:pt>
                <c:pt idx="2">
                  <c:v>8305.199999999999</c:v>
                </c:pt>
                <c:pt idx="3">
                  <c:v>14020.5</c:v>
                </c:pt>
                <c:pt idx="4">
                  <c:v>1459.1999999999998</c:v>
                </c:pt>
                <c:pt idx="5">
                  <c:v>70852.90000000001</c:v>
                </c:pt>
                <c:pt idx="6">
                  <c:v>30457.499999999993</c:v>
                </c:pt>
              </c:numCache>
            </c:numRef>
          </c:val>
          <c:shape val="box"/>
        </c:ser>
        <c:shape val="box"/>
        <c:axId val="47394254"/>
        <c:axId val="23895103"/>
      </c:bar3D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4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315827.3999999999</c:v>
                </c:pt>
                <c:pt idx="1">
                  <c:v>52119.1</c:v>
                </c:pt>
                <c:pt idx="2">
                  <c:v>18499.600000000002</c:v>
                </c:pt>
                <c:pt idx="3">
                  <c:v>25492.7</c:v>
                </c:pt>
                <c:pt idx="4">
                  <c:v>36.599999999999994</c:v>
                </c:pt>
                <c:pt idx="5">
                  <c:v>357036.18517</c:v>
                </c:pt>
              </c:numCache>
            </c:numRef>
          </c:val>
          <c:shape val="box"/>
        </c:ser>
        <c:shape val="box"/>
        <c:axId val="13729336"/>
        <c:axId val="56455161"/>
      </c:bar3D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29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C1">
      <selection activeCell="I166" sqref="I166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</f>
        <v>299763.8999999999</v>
      </c>
      <c r="E6" s="3">
        <f>D6/D156*100</f>
        <v>38.98041405107483</v>
      </c>
      <c r="F6" s="3">
        <f>D6/B6*100</f>
        <v>68.99681328912523</v>
      </c>
      <c r="G6" s="3">
        <f aca="true" t="shared" si="0" ref="G6:G43">D6/C6*100</f>
        <v>32.57828042909392</v>
      </c>
      <c r="H6" s="36">
        <f aca="true" t="shared" si="1" ref="H6:H12">B6-D6</f>
        <v>134696.6000000001</v>
      </c>
      <c r="I6" s="36">
        <f aca="true" t="shared" si="2" ref="I6:I43">C6-D6</f>
        <v>620370.3</v>
      </c>
      <c r="J6" s="135"/>
      <c r="L6" s="136">
        <f>H6-H7</f>
        <v>89323.9000000001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</f>
        <v>92022.59999999999</v>
      </c>
      <c r="E7" s="125">
        <f>D7/D6*100</f>
        <v>30.6983596090123</v>
      </c>
      <c r="F7" s="125">
        <f>D7/B7*100</f>
        <v>66.97652685353866</v>
      </c>
      <c r="G7" s="125">
        <f>D7/C7*100</f>
        <v>30.780968920863494</v>
      </c>
      <c r="H7" s="124">
        <f t="shared" si="1"/>
        <v>45372.7</v>
      </c>
      <c r="I7" s="124">
        <f t="shared" si="2"/>
        <v>206936.80000000005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</f>
        <v>229046.79999999996</v>
      </c>
      <c r="E8" s="93">
        <f>D8/D6*100</f>
        <v>76.40906726927426</v>
      </c>
      <c r="F8" s="93">
        <f>D8/B8*100</f>
        <v>69.63762995861511</v>
      </c>
      <c r="G8" s="93">
        <f t="shared" si="0"/>
        <v>31.400267217882373</v>
      </c>
      <c r="H8" s="91">
        <f t="shared" si="1"/>
        <v>99865.6</v>
      </c>
      <c r="I8" s="91">
        <f t="shared" si="2"/>
        <v>500395.4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0.012209608962253295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</f>
        <v>17528.9</v>
      </c>
      <c r="E10" s="93">
        <f>D10/D6*100</f>
        <v>5.847568703236116</v>
      </c>
      <c r="F10" s="93">
        <f aca="true" t="shared" si="3" ref="F10:F41">D10/B10*100</f>
        <v>72.51467552507148</v>
      </c>
      <c r="G10" s="93">
        <f t="shared" si="0"/>
        <v>40.35216552562397</v>
      </c>
      <c r="H10" s="91">
        <f t="shared" si="1"/>
        <v>6643.999999999996</v>
      </c>
      <c r="I10" s="91">
        <f t="shared" si="2"/>
        <v>25910.9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</f>
        <v>42612.69999999999</v>
      </c>
      <c r="E11" s="93">
        <f>D11/D6*100</f>
        <v>14.215420869557677</v>
      </c>
      <c r="F11" s="93">
        <f t="shared" si="3"/>
        <v>70.30615308974396</v>
      </c>
      <c r="G11" s="93">
        <f t="shared" si="0"/>
        <v>43.38305286980919</v>
      </c>
      <c r="H11" s="91">
        <f t="shared" si="1"/>
        <v>17997.500000000007</v>
      </c>
      <c r="I11" s="91">
        <f t="shared" si="2"/>
        <v>55611.60000000001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</f>
        <v>4052.2</v>
      </c>
      <c r="E12" s="93">
        <f>D12/D6*100</f>
        <v>1.3517971977279455</v>
      </c>
      <c r="F12" s="93">
        <f t="shared" si="3"/>
        <v>69.53104891985106</v>
      </c>
      <c r="G12" s="93">
        <f t="shared" si="0"/>
        <v>31.20149069853394</v>
      </c>
      <c r="H12" s="91">
        <f t="shared" si="1"/>
        <v>1775.6999999999998</v>
      </c>
      <c r="I12" s="91">
        <f t="shared" si="2"/>
        <v>8935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6486.699999999951</v>
      </c>
      <c r="E13" s="93">
        <f>D13/D6*100</f>
        <v>2.1639363512417447</v>
      </c>
      <c r="F13" s="93">
        <f t="shared" si="3"/>
        <v>43.57759952705288</v>
      </c>
      <c r="G13" s="93">
        <f t="shared" si="0"/>
        <v>18.050801707489335</v>
      </c>
      <c r="H13" s="91">
        <f aca="true" t="shared" si="4" ref="H13:H44">B13-D13</f>
        <v>8398.700000000095</v>
      </c>
      <c r="I13" s="91">
        <f t="shared" si="2"/>
        <v>29449.10000000004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184800.9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</f>
        <v>133649.29999999993</v>
      </c>
      <c r="E18" s="3">
        <f>D18/D156*100</f>
        <v>17.379361062610656</v>
      </c>
      <c r="F18" s="3">
        <f>D18/B18*100</f>
        <v>72.32069757236027</v>
      </c>
      <c r="G18" s="3">
        <f t="shared" si="0"/>
        <v>31.976898035629585</v>
      </c>
      <c r="H18" s="156">
        <f t="shared" si="4"/>
        <v>51151.600000000064</v>
      </c>
      <c r="I18" s="36">
        <f t="shared" si="2"/>
        <v>284306.5000000001</v>
      </c>
      <c r="J18" s="135"/>
      <c r="L18" s="136">
        <f>H18-H19</f>
        <v>33913.90000000005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</f>
        <v>68152.59999999999</v>
      </c>
      <c r="E19" s="125">
        <f>D19/D18*100</f>
        <v>50.99360789768448</v>
      </c>
      <c r="F19" s="125">
        <f t="shared" si="3"/>
        <v>79.81304668094619</v>
      </c>
      <c r="G19" s="125">
        <f t="shared" si="0"/>
        <v>33.18755390032621</v>
      </c>
      <c r="H19" s="91">
        <f t="shared" si="4"/>
        <v>17237.70000000001</v>
      </c>
      <c r="I19" s="124">
        <f t="shared" si="2"/>
        <v>137203.30000000005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v>199.2</v>
      </c>
      <c r="E24" s="93">
        <f>D24/D18*100</f>
        <v>0.14904679635433937</v>
      </c>
      <c r="F24" s="93">
        <f t="shared" si="3"/>
        <v>54.81563015960374</v>
      </c>
      <c r="G24" s="93">
        <f t="shared" si="0"/>
        <v>19.931959175505305</v>
      </c>
      <c r="H24" s="91">
        <f t="shared" si="4"/>
        <v>164.2</v>
      </c>
      <c r="I24" s="91">
        <f t="shared" si="2"/>
        <v>800.2</v>
      </c>
    </row>
    <row r="25" spans="1:9" s="135" customFormat="1" ht="18.75" thickBot="1">
      <c r="A25" s="89" t="s">
        <v>25</v>
      </c>
      <c r="B25" s="109">
        <f>B18-B24</f>
        <v>184437.5</v>
      </c>
      <c r="C25" s="109">
        <f>C18-C24</f>
        <v>416956.4</v>
      </c>
      <c r="D25" s="109">
        <f>D18-D24</f>
        <v>133450.09999999992</v>
      </c>
      <c r="E25" s="93">
        <f>D25/D18*100</f>
        <v>99.85095320364566</v>
      </c>
      <c r="F25" s="93">
        <f t="shared" si="3"/>
        <v>72.35518807184002</v>
      </c>
      <c r="G25" s="93">
        <f t="shared" si="0"/>
        <v>32.00576846883749</v>
      </c>
      <c r="H25" s="91">
        <f t="shared" si="4"/>
        <v>50987.40000000008</v>
      </c>
      <c r="I25" s="91">
        <f t="shared" si="2"/>
        <v>283506.3000000001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</f>
        <v>8305.199999999999</v>
      </c>
      <c r="E33" s="3">
        <f>D33/D156*100</f>
        <v>1.0799837297852968</v>
      </c>
      <c r="F33" s="3">
        <f>D33/B33*100</f>
        <v>72.22980788464382</v>
      </c>
      <c r="G33" s="155">
        <f t="shared" si="0"/>
        <v>30.89410329281176</v>
      </c>
      <c r="H33" s="156">
        <f t="shared" si="4"/>
        <v>3193.1000000000004</v>
      </c>
      <c r="I33" s="36">
        <f t="shared" si="2"/>
        <v>18577.6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</f>
        <v>4326.1</v>
      </c>
      <c r="E34" s="93">
        <f>D34/D33*100</f>
        <v>52.089052641718446</v>
      </c>
      <c r="F34" s="93">
        <f t="shared" si="3"/>
        <v>73.99976052411009</v>
      </c>
      <c r="G34" s="93">
        <f t="shared" si="0"/>
        <v>30.346245037107707</v>
      </c>
      <c r="H34" s="91">
        <f t="shared" si="4"/>
        <v>1520</v>
      </c>
      <c r="I34" s="91">
        <f t="shared" si="2"/>
        <v>9929.699999999999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</f>
        <v>24.4</v>
      </c>
      <c r="E35" s="93">
        <f>D35/D33*100</f>
        <v>0.29379184125608054</v>
      </c>
      <c r="F35" s="93">
        <f t="shared" si="3"/>
        <v>47.01348747591522</v>
      </c>
      <c r="G35" s="93">
        <f t="shared" si="0"/>
        <v>28.013777267508612</v>
      </c>
      <c r="H35" s="91">
        <f t="shared" si="4"/>
        <v>27.5</v>
      </c>
      <c r="I35" s="91">
        <f t="shared" si="2"/>
        <v>62.699999999999996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10.33448923565959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</f>
        <v>109.00000000000001</v>
      </c>
      <c r="E37" s="96">
        <f>D37/D33*100</f>
        <v>1.3124307662669175</v>
      </c>
      <c r="F37" s="96">
        <f t="shared" si="3"/>
        <v>32.267613972764956</v>
      </c>
      <c r="G37" s="96">
        <f t="shared" si="0"/>
        <v>10.068353962682433</v>
      </c>
      <c r="H37" s="91">
        <f t="shared" si="4"/>
        <v>228.8</v>
      </c>
      <c r="I37" s="94">
        <f t="shared" si="2"/>
        <v>973.5999999999999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0.6140731108221357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2936.3999999999983</v>
      </c>
      <c r="E39" s="93">
        <f>D39/D33*100</f>
        <v>35.35616240427682</v>
      </c>
      <c r="F39" s="93">
        <f t="shared" si="3"/>
        <v>73.33116899333214</v>
      </c>
      <c r="G39" s="93">
        <f t="shared" si="0"/>
        <v>32.03927986906708</v>
      </c>
      <c r="H39" s="91">
        <f t="shared" si="4"/>
        <v>1067.900000000001</v>
      </c>
      <c r="I39" s="91">
        <f t="shared" si="2"/>
        <v>6228.600000000002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</f>
        <v>257.30000000000007</v>
      </c>
      <c r="E43" s="3">
        <f>D43/D156*100</f>
        <v>0.03345853365045477</v>
      </c>
      <c r="F43" s="3">
        <f>D43/B43*100</f>
        <v>64.9747474747475</v>
      </c>
      <c r="G43" s="3">
        <f t="shared" si="0"/>
        <v>26.252423222120196</v>
      </c>
      <c r="H43" s="156">
        <f t="shared" si="4"/>
        <v>138.69999999999993</v>
      </c>
      <c r="I43" s="36">
        <f t="shared" si="2"/>
        <v>722.8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</f>
        <v>5710.600000000001</v>
      </c>
      <c r="E46" s="3">
        <f>D46/D156*100</f>
        <v>0.7425895929432065</v>
      </c>
      <c r="F46" s="3">
        <f>D46/B46*100</f>
        <v>81.39743717661818</v>
      </c>
      <c r="G46" s="3">
        <f aca="true" t="shared" si="5" ref="G46:G78">D46/C46*100</f>
        <v>34.109221662754386</v>
      </c>
      <c r="H46" s="36">
        <f>B46-D46</f>
        <v>1305.0999999999985</v>
      </c>
      <c r="I46" s="36">
        <f aca="true" t="shared" si="6" ref="I46:I79">C46-D46</f>
        <v>11031.499999999996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89.734878996953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0.5078275487689559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</f>
        <v>451.6000000000001</v>
      </c>
      <c r="E50" s="93">
        <f>D50/D46*100</f>
        <v>7.908100724967603</v>
      </c>
      <c r="F50" s="93">
        <f t="shared" si="7"/>
        <v>65.52524666279747</v>
      </c>
      <c r="G50" s="93">
        <f t="shared" si="5"/>
        <v>45.23237179487181</v>
      </c>
      <c r="H50" s="91">
        <f t="shared" si="8"/>
        <v>237.59999999999985</v>
      </c>
      <c r="I50" s="91">
        <f t="shared" si="6"/>
        <v>546.8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105.60000000000156</v>
      </c>
      <c r="E51" s="93">
        <f>D51/D46*100</f>
        <v>1.849192729310432</v>
      </c>
      <c r="F51" s="93">
        <f t="shared" si="7"/>
        <v>75.16014234875523</v>
      </c>
      <c r="G51" s="93">
        <f t="shared" si="5"/>
        <v>28.939435461770863</v>
      </c>
      <c r="H51" s="91">
        <f t="shared" si="8"/>
        <v>34.89999999999904</v>
      </c>
      <c r="I51" s="91">
        <f t="shared" si="6"/>
        <v>259.29999999999734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</f>
        <v>14020.5</v>
      </c>
      <c r="E52" s="3">
        <f>D52/D156*100</f>
        <v>1.8231844968760242</v>
      </c>
      <c r="F52" s="3">
        <f>D52/B52*100</f>
        <v>59.58563535911602</v>
      </c>
      <c r="G52" s="3">
        <f t="shared" si="5"/>
        <v>26.476853408065143</v>
      </c>
      <c r="H52" s="36">
        <f>B52-D52</f>
        <v>9509.5</v>
      </c>
      <c r="I52" s="36">
        <f t="shared" si="6"/>
        <v>38933.3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</f>
        <v>8013.499999999999</v>
      </c>
      <c r="E53" s="93">
        <f>D53/D52*100</f>
        <v>57.15559359509289</v>
      </c>
      <c r="F53" s="93">
        <f t="shared" si="7"/>
        <v>69.33772886166199</v>
      </c>
      <c r="G53" s="93">
        <f t="shared" si="5"/>
        <v>30.868762976744897</v>
      </c>
      <c r="H53" s="91">
        <f t="shared" si="8"/>
        <v>3543.7000000000016</v>
      </c>
      <c r="I53" s="91">
        <f t="shared" si="6"/>
        <v>17946.4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1865.1</v>
      </c>
      <c r="C55" s="109">
        <f>4332.1-250</f>
        <v>4082.1000000000004</v>
      </c>
      <c r="D55" s="91">
        <f>3.2+7.6+9.6+11.4+10.1+24.7+6.6+7.8+2.3+6.6+70.1+102.1+3.2+185.8+105+116.2+245</f>
        <v>917.3</v>
      </c>
      <c r="E55" s="93">
        <f>D55/D52*100</f>
        <v>6.542562676081452</v>
      </c>
      <c r="F55" s="93">
        <f t="shared" si="7"/>
        <v>49.18234947187818</v>
      </c>
      <c r="G55" s="93">
        <f t="shared" si="5"/>
        <v>22.471277038779057</v>
      </c>
      <c r="H55" s="91">
        <f t="shared" si="8"/>
        <v>947.8</v>
      </c>
      <c r="I55" s="91">
        <f t="shared" si="6"/>
        <v>3164.8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</f>
        <v>565.9000000000001</v>
      </c>
      <c r="E56" s="93">
        <f>D56/D52*100</f>
        <v>4.036232659320282</v>
      </c>
      <c r="F56" s="93">
        <f t="shared" si="7"/>
        <v>76.91994019301347</v>
      </c>
      <c r="G56" s="93">
        <f t="shared" si="5"/>
        <v>40.12052463665368</v>
      </c>
      <c r="H56" s="91">
        <f t="shared" si="8"/>
        <v>169.79999999999995</v>
      </c>
      <c r="I56" s="91">
        <f t="shared" si="6"/>
        <v>844.5999999999999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5.092543061945009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7847.999999999998</v>
      </c>
      <c r="C58" s="109">
        <f>C52-C53-C56-C55-C54-C57</f>
        <v>17804.9</v>
      </c>
      <c r="D58" s="109">
        <f>D52-D53-D56-D55-D54-D57</f>
        <v>3809.8</v>
      </c>
      <c r="E58" s="93">
        <f>D58/D52*100</f>
        <v>27.173068007560357</v>
      </c>
      <c r="F58" s="93">
        <f t="shared" si="7"/>
        <v>48.5448521916412</v>
      </c>
      <c r="G58" s="93">
        <f t="shared" si="5"/>
        <v>21.397480468859694</v>
      </c>
      <c r="H58" s="91">
        <f>B58-D58</f>
        <v>4038.199999999998</v>
      </c>
      <c r="I58" s="91">
        <f>C58-D58</f>
        <v>13995.100000000002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</f>
        <v>1459.1999999999998</v>
      </c>
      <c r="E60" s="3">
        <f>D60/D156*100</f>
        <v>0.18975006724735166</v>
      </c>
      <c r="F60" s="3">
        <f>D60/B60*100</f>
        <v>58.5953499578364</v>
      </c>
      <c r="G60" s="3">
        <f t="shared" si="5"/>
        <v>14.210449432731167</v>
      </c>
      <c r="H60" s="36">
        <f>B60-D60</f>
        <v>1031.1000000000004</v>
      </c>
      <c r="I60" s="36">
        <f t="shared" si="6"/>
        <v>8809.3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</f>
        <v>1157.5</v>
      </c>
      <c r="E61" s="93">
        <f>D61/D60*100</f>
        <v>79.32428728070177</v>
      </c>
      <c r="F61" s="93">
        <f t="shared" si="7"/>
        <v>78.25175770686857</v>
      </c>
      <c r="G61" s="93">
        <f t="shared" si="5"/>
        <v>31.914306983925666</v>
      </c>
      <c r="H61" s="91">
        <f t="shared" si="8"/>
        <v>321.70000000000005</v>
      </c>
      <c r="I61" s="91">
        <f t="shared" si="6"/>
        <v>2469.4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</f>
        <v>220.3</v>
      </c>
      <c r="E63" s="93">
        <f>D63/D60*100</f>
        <v>15.09731359649123</v>
      </c>
      <c r="F63" s="93">
        <f t="shared" si="7"/>
        <v>70.7904884318766</v>
      </c>
      <c r="G63" s="93">
        <f t="shared" si="5"/>
        <v>46.34967389017463</v>
      </c>
      <c r="H63" s="91">
        <f t="shared" si="8"/>
        <v>90.90000000000003</v>
      </c>
      <c r="I63" s="91">
        <f t="shared" si="6"/>
        <v>255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81.3999999999998</v>
      </c>
      <c r="E65" s="93">
        <f>D65/D60*100</f>
        <v>5.578399122807005</v>
      </c>
      <c r="F65" s="93">
        <f t="shared" si="7"/>
        <v>29.081814933904887</v>
      </c>
      <c r="G65" s="93">
        <f t="shared" si="5"/>
        <v>9.068627450980367</v>
      </c>
      <c r="H65" s="91">
        <f t="shared" si="8"/>
        <v>198.50000000000028</v>
      </c>
      <c r="I65" s="91">
        <f t="shared" si="6"/>
        <v>816.2000000000005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0.02570832531167861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</f>
        <v>70852.90000000001</v>
      </c>
      <c r="E92" s="3">
        <f>D92/D156*100</f>
        <v>9.21350228869921</v>
      </c>
      <c r="F92" s="3">
        <f aca="true" t="shared" si="11" ref="F92:F98">D92/B92*100</f>
        <v>75.64153890335467</v>
      </c>
      <c r="G92" s="3">
        <f t="shared" si="9"/>
        <v>33.81502862586313</v>
      </c>
      <c r="H92" s="36">
        <f aca="true" t="shared" si="12" ref="H92:H98">B92-D92</f>
        <v>22816.399999999994</v>
      </c>
      <c r="I92" s="36">
        <f t="shared" si="10"/>
        <v>138677.89999999997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</f>
        <v>67264.59999999999</v>
      </c>
      <c r="E93" s="93">
        <f>D93/D92*100</f>
        <v>94.93556368193819</v>
      </c>
      <c r="F93" s="93">
        <f t="shared" si="11"/>
        <v>76.26899366055927</v>
      </c>
      <c r="G93" s="93">
        <f t="shared" si="9"/>
        <v>34.23845765431193</v>
      </c>
      <c r="H93" s="91">
        <f t="shared" si="12"/>
        <v>20929.300000000003</v>
      </c>
      <c r="I93" s="91">
        <f t="shared" si="10"/>
        <v>129194.60000000002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</f>
        <v>997.5</v>
      </c>
      <c r="E94" s="93">
        <f>D94/D92*100</f>
        <v>1.407846397254029</v>
      </c>
      <c r="F94" s="93">
        <f t="shared" si="11"/>
        <v>86.88267572511106</v>
      </c>
      <c r="G94" s="93">
        <f t="shared" si="9"/>
        <v>36.88024549857655</v>
      </c>
      <c r="H94" s="91">
        <f t="shared" si="12"/>
        <v>150.5999999999999</v>
      </c>
      <c r="I94" s="91">
        <f t="shared" si="10"/>
        <v>1707.1999999999998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2590.8000000000175</v>
      </c>
      <c r="E96" s="93">
        <f>D96/D92*100</f>
        <v>3.6565899208077823</v>
      </c>
      <c r="F96" s="93">
        <f t="shared" si="11"/>
        <v>59.87105123287066</v>
      </c>
      <c r="G96" s="93">
        <f>D96/C96*100</f>
        <v>24.991077371249105</v>
      </c>
      <c r="H96" s="91">
        <f t="shared" si="12"/>
        <v>1736.499999999991</v>
      </c>
      <c r="I96" s="91">
        <f>C96-D96</f>
        <v>7776.0999999999585</v>
      </c>
    </row>
    <row r="97" spans="1:10" ht="18.75">
      <c r="A97" s="75" t="s">
        <v>10</v>
      </c>
      <c r="B97" s="83">
        <f>37189-185.6+44.8-3000-2000+8855.4</f>
        <v>40903.600000000006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</f>
        <v>30457.499999999993</v>
      </c>
      <c r="E97" s="74">
        <f>D97/D156*100</f>
        <v>3.960603531514675</v>
      </c>
      <c r="F97" s="76">
        <f t="shared" si="11"/>
        <v>74.46166107628666</v>
      </c>
      <c r="G97" s="73">
        <f>D97/C97*100</f>
        <v>22.773818576616705</v>
      </c>
      <c r="H97" s="77">
        <f t="shared" si="12"/>
        <v>10446.100000000013</v>
      </c>
      <c r="I97" s="79">
        <f>C97-D97</f>
        <v>103281.6</v>
      </c>
      <c r="J97" s="135"/>
    </row>
    <row r="98" spans="1:9" s="135" customFormat="1" ht="18.75" thickBot="1">
      <c r="A98" s="111" t="s">
        <v>81</v>
      </c>
      <c r="B98" s="112">
        <f>6827.4-1000+1178.5</f>
        <v>7005.9</v>
      </c>
      <c r="C98" s="113">
        <v>16376.6</v>
      </c>
      <c r="D98" s="114">
        <f>101+2.6+598.7+1.6+2603.8+3.8+0.7+1149.5+2.1+129.3+1033.7</f>
        <v>5626.800000000001</v>
      </c>
      <c r="E98" s="115">
        <f>D98/D97*100</f>
        <v>18.474267421817295</v>
      </c>
      <c r="F98" s="116">
        <f t="shared" si="11"/>
        <v>80.31516293409842</v>
      </c>
      <c r="G98" s="117">
        <f>D98/C98*100</f>
        <v>34.35878021078857</v>
      </c>
      <c r="H98" s="118">
        <f t="shared" si="12"/>
        <v>1379.0999999999985</v>
      </c>
      <c r="I98" s="107">
        <f>C98-D98</f>
        <v>10749.8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29169.9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</f>
        <v>21081.900000000005</v>
      </c>
      <c r="E104" s="16">
        <f>D104/D156*100</f>
        <v>2.7414281405578023</v>
      </c>
      <c r="F104" s="16">
        <f>D104/B104*100</f>
        <v>72.272788045211</v>
      </c>
      <c r="G104" s="16">
        <f aca="true" t="shared" si="13" ref="G104:G154">D104/C104*100</f>
        <v>28.602730581947988</v>
      </c>
      <c r="H104" s="61">
        <f aca="true" t="shared" si="14" ref="H104:H154">B104-D104</f>
        <v>8087.999999999996</v>
      </c>
      <c r="I104" s="61">
        <f aca="true" t="shared" si="15" ref="I104:I154">C104-D104</f>
        <v>52624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v>19.3</v>
      </c>
      <c r="E105" s="102">
        <f>D105/D104*100</f>
        <v>0.09154772577424233</v>
      </c>
      <c r="F105" s="93">
        <f>D105/B105*100</f>
        <v>11.833231146535867</v>
      </c>
      <c r="G105" s="102">
        <f>D105/C105*100</f>
        <v>3.550404709345107</v>
      </c>
      <c r="H105" s="101">
        <f t="shared" si="14"/>
        <v>143.79999999999998</v>
      </c>
      <c r="I105" s="101">
        <f t="shared" si="15"/>
        <v>524.3000000000001</v>
      </c>
    </row>
    <row r="106" spans="1:9" s="135" customFormat="1" ht="18">
      <c r="A106" s="103" t="s">
        <v>46</v>
      </c>
      <c r="B106" s="90">
        <v>25847.3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</f>
        <v>20374.1</v>
      </c>
      <c r="E106" s="93">
        <f>D106/D104*100</f>
        <v>96.64261760088034</v>
      </c>
      <c r="F106" s="93">
        <f aca="true" t="shared" si="16" ref="F106:F154">D106/B106*100</f>
        <v>78.82486758771708</v>
      </c>
      <c r="G106" s="93">
        <f t="shared" si="13"/>
        <v>31.059120885151632</v>
      </c>
      <c r="H106" s="91">
        <f t="shared" si="14"/>
        <v>5473.200000000001</v>
      </c>
      <c r="I106" s="91">
        <f t="shared" si="15"/>
        <v>45223.700000000004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688.5000000000073</v>
      </c>
      <c r="E108" s="106">
        <f>D108/D104*100</f>
        <v>3.2658346733454158</v>
      </c>
      <c r="F108" s="106">
        <f t="shared" si="16"/>
        <v>21.79142269346436</v>
      </c>
      <c r="G108" s="106">
        <f t="shared" si="13"/>
        <v>9.101725163593196</v>
      </c>
      <c r="H108" s="107">
        <f t="shared" si="14"/>
        <v>2470.9999999999964</v>
      </c>
      <c r="I108" s="107">
        <f t="shared" si="15"/>
        <v>6875.999999999993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210245.89999999997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183255.58517</v>
      </c>
      <c r="E109" s="64">
        <f>D109/D156*100</f>
        <v>23.830016179728815</v>
      </c>
      <c r="F109" s="64">
        <f>D109/B109*100</f>
        <v>87.16250122832362</v>
      </c>
      <c r="G109" s="64">
        <f t="shared" si="13"/>
        <v>28.433041207801878</v>
      </c>
      <c r="H109" s="63">
        <f t="shared" si="14"/>
        <v>26990.31482999996</v>
      </c>
      <c r="I109" s="63">
        <f t="shared" si="15"/>
        <v>461260.71483000007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</f>
        <v>1188.2999999999997</v>
      </c>
      <c r="E110" s="86">
        <f>D110/D109*100</f>
        <v>0.648438626794187</v>
      </c>
      <c r="F110" s="86">
        <f t="shared" si="16"/>
        <v>54.91219963031422</v>
      </c>
      <c r="G110" s="86">
        <f t="shared" si="13"/>
        <v>23.843730561630913</v>
      </c>
      <c r="H110" s="87">
        <f t="shared" si="14"/>
        <v>975.7000000000003</v>
      </c>
      <c r="I110" s="87">
        <f t="shared" si="15"/>
        <v>3795.4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</f>
        <v>614.7</v>
      </c>
      <c r="E111" s="93">
        <f>D111/D110*100</f>
        <v>51.729361272405974</v>
      </c>
      <c r="F111" s="93">
        <f t="shared" si="16"/>
        <v>57.33072188024623</v>
      </c>
      <c r="G111" s="93">
        <f t="shared" si="13"/>
        <v>26.35708772832519</v>
      </c>
      <c r="H111" s="91">
        <f t="shared" si="14"/>
        <v>457.5</v>
      </c>
      <c r="I111" s="91">
        <f t="shared" si="15"/>
        <v>1717.4999999999998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</f>
        <v>1818.4999999999998</v>
      </c>
      <c r="E116" s="86">
        <f>D116/D109*100</f>
        <v>0.9923299190652437</v>
      </c>
      <c r="F116" s="86">
        <f t="shared" si="16"/>
        <v>72.14838325729022</v>
      </c>
      <c r="G116" s="86">
        <f t="shared" si="13"/>
        <v>31.433658300490908</v>
      </c>
      <c r="H116" s="87">
        <f t="shared" si="14"/>
        <v>702.0000000000002</v>
      </c>
      <c r="I116" s="87">
        <f t="shared" si="15"/>
        <v>3966.7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</f>
        <v>413.20000000000005</v>
      </c>
      <c r="E121" s="86">
        <f>D121/D109*100</f>
        <v>0.2254774388549677</v>
      </c>
      <c r="F121" s="86">
        <f t="shared" si="16"/>
        <v>81.386645656884</v>
      </c>
      <c r="G121" s="86">
        <f t="shared" si="13"/>
        <v>40.32006245121</v>
      </c>
      <c r="H121" s="87">
        <f t="shared" si="14"/>
        <v>94.49999999999994</v>
      </c>
      <c r="I121" s="87">
        <f t="shared" si="15"/>
        <v>611.5999999999999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77.95256534365924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0.02635663188938756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9" s="97" customFormat="1" ht="37.5">
      <c r="A127" s="152" t="s">
        <v>93</v>
      </c>
      <c r="B127" s="153">
        <v>10551.3</v>
      </c>
      <c r="C127" s="94">
        <f>6156.2+17413.5</f>
        <v>23569.7</v>
      </c>
      <c r="D127" s="95">
        <f>871.9+408.1+585.9+900.5+901.8+879.7+893+994.8+887.7+852.4+0.1</f>
        <v>8175.9</v>
      </c>
      <c r="E127" s="96">
        <f>D127/D109*100</f>
        <v>4.461473843984343</v>
      </c>
      <c r="F127" s="86">
        <f t="shared" si="16"/>
        <v>77.48713428677036</v>
      </c>
      <c r="G127" s="86">
        <f t="shared" si="13"/>
        <v>34.68818016351502</v>
      </c>
      <c r="H127" s="87">
        <f t="shared" si="14"/>
        <v>2375.3999999999996</v>
      </c>
      <c r="I127" s="87">
        <f t="shared" si="15"/>
        <v>15393.800000000001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0.0012005091129741745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0.08621838174996346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0.3092402337829385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</f>
        <v>165.4</v>
      </c>
      <c r="E141" s="96">
        <f>D141/D109*100</f>
        <v>0.09025645785724021</v>
      </c>
      <c r="F141" s="86">
        <f>D141/B141*100</f>
        <v>56.85802681333792</v>
      </c>
      <c r="G141" s="86">
        <f>D141/C141*100</f>
        <v>25.727173743972624</v>
      </c>
      <c r="H141" s="87">
        <f t="shared" si="14"/>
        <v>125.49999999999997</v>
      </c>
      <c r="I141" s="87">
        <f t="shared" si="15"/>
        <v>477.5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</f>
        <v>146</v>
      </c>
      <c r="E142" s="93">
        <f>D142/D141*100</f>
        <v>88.27085852478838</v>
      </c>
      <c r="F142" s="93">
        <f t="shared" si="16"/>
        <v>60.60606060606061</v>
      </c>
      <c r="G142" s="93">
        <f>D142/C142*100</f>
        <v>27.81482187083254</v>
      </c>
      <c r="H142" s="91">
        <f t="shared" si="14"/>
        <v>94.9</v>
      </c>
      <c r="I142" s="91">
        <f t="shared" si="15"/>
        <v>378.9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</f>
        <v>705.0999999999999</v>
      </c>
      <c r="E143" s="96">
        <f>D143/D109*100</f>
        <v>0.3847631707082229</v>
      </c>
      <c r="F143" s="86">
        <f t="shared" si="16"/>
        <v>78.58894337940258</v>
      </c>
      <c r="G143" s="86">
        <f t="shared" si="13"/>
        <v>31.16050910376524</v>
      </c>
      <c r="H143" s="87">
        <f t="shared" si="14"/>
        <v>192.10000000000014</v>
      </c>
      <c r="I143" s="87">
        <f t="shared" si="15"/>
        <v>1557.7000000000003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</f>
        <v>553.1</v>
      </c>
      <c r="E144" s="93">
        <f>D144/D143*100</f>
        <v>78.44277407459937</v>
      </c>
      <c r="F144" s="93">
        <f t="shared" si="16"/>
        <v>81.43404004711425</v>
      </c>
      <c r="G144" s="93">
        <f t="shared" si="13"/>
        <v>29.618721216664884</v>
      </c>
      <c r="H144" s="91">
        <f t="shared" si="14"/>
        <v>126.10000000000002</v>
      </c>
      <c r="I144" s="91">
        <f t="shared" si="15"/>
        <v>1314.3000000000002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</f>
        <v>25.300000000000004</v>
      </c>
      <c r="E145" s="93">
        <f>D145/D143*100</f>
        <v>3.5881435257410303</v>
      </c>
      <c r="F145" s="93">
        <f t="shared" si="16"/>
        <v>90.68100358422942</v>
      </c>
      <c r="G145" s="93">
        <f>D145/C145*100</f>
        <v>52.70833333333334</v>
      </c>
      <c r="H145" s="91">
        <f t="shared" si="14"/>
        <v>2.5999999999999943</v>
      </c>
      <c r="I145" s="91">
        <f t="shared" si="15"/>
        <v>22.699999999999996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0.3072211957293001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63866.9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</f>
        <v>51202.3</v>
      </c>
      <c r="E148" s="96">
        <f>D148/D109*100</f>
        <v>27.940376252380716</v>
      </c>
      <c r="F148" s="86">
        <f t="shared" si="16"/>
        <v>80.17032296854866</v>
      </c>
      <c r="G148" s="86">
        <f t="shared" si="13"/>
        <v>34.49211297815239</v>
      </c>
      <c r="H148" s="87">
        <f t="shared" si="14"/>
        <v>12664.599999999999</v>
      </c>
      <c r="I148" s="87">
        <f t="shared" si="15"/>
        <v>97244.09999999999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</f>
        <v>2</v>
      </c>
      <c r="E150" s="96">
        <f>D150/D111*100</f>
        <v>0.3253619651862697</v>
      </c>
      <c r="F150" s="86">
        <f>D150/B150*100</f>
        <v>9.090909090909092</v>
      </c>
      <c r="G150" s="86">
        <f>D150/C150*100</f>
        <v>4</v>
      </c>
      <c r="H150" s="87">
        <f>B150-D150</f>
        <v>20</v>
      </c>
      <c r="I150" s="87">
        <f>C150-D150</f>
        <v>48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0.016097735833062794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</f>
        <v>6528.200000000001</v>
      </c>
      <c r="C152" s="94">
        <f>509.5+13731.5</f>
        <v>14241</v>
      </c>
      <c r="D152" s="95">
        <f>469.6+898.6+871.8+55+430.7+600.4+36+430.7-0.1</f>
        <v>3792.7</v>
      </c>
      <c r="E152" s="96">
        <f>D152/D109*100</f>
        <v>2.0696231421714324</v>
      </c>
      <c r="F152" s="86">
        <f t="shared" si="16"/>
        <v>58.097178395269744</v>
      </c>
      <c r="G152" s="86">
        <f t="shared" si="13"/>
        <v>26.63225897057791</v>
      </c>
      <c r="H152" s="87">
        <f t="shared" si="14"/>
        <v>2735.500000000001</v>
      </c>
      <c r="I152" s="87">
        <f t="shared" si="15"/>
        <v>10448.3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50.084631846203266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</f>
        <v>22641.599999999995</v>
      </c>
      <c r="E154" s="96">
        <f>D154/D109*100</f>
        <v>12.355203241961847</v>
      </c>
      <c r="F154" s="86">
        <f t="shared" si="16"/>
        <v>79.99999999999999</v>
      </c>
      <c r="G154" s="86">
        <f t="shared" si="13"/>
        <v>33.333235185866755</v>
      </c>
      <c r="H154" s="87">
        <f t="shared" si="14"/>
        <v>5660.400000000005</v>
      </c>
      <c r="I154" s="87">
        <f t="shared" si="15"/>
        <v>45283.40000000001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204792.48517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1038560.5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769011.5851699999</v>
      </c>
      <c r="E156" s="25">
        <v>100</v>
      </c>
      <c r="F156" s="3">
        <f>D156/B156*100</f>
        <v>74.04591115972539</v>
      </c>
      <c r="G156" s="3">
        <f aca="true" t="shared" si="17" ref="G156:G162">D156/C156*100</f>
        <v>30.66255785955443</v>
      </c>
      <c r="H156" s="36">
        <f>B156-D156</f>
        <v>269548.91483000014</v>
      </c>
      <c r="I156" s="36">
        <f aca="true" t="shared" si="18" ref="I156:I162">C156-D156</f>
        <v>1738970.9148300006</v>
      </c>
      <c r="K156" s="136">
        <f>D156-114199.9-202905.8-214631.3-204051</f>
        <v>33223.58516999986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315827.3999999999</v>
      </c>
      <c r="E157" s="6">
        <f>D157/D156*100</f>
        <v>41.06926424654346</v>
      </c>
      <c r="F157" s="6">
        <f aca="true" t="shared" si="19" ref="F157:F162">D157/B157*100</f>
        <v>71.23232737864997</v>
      </c>
      <c r="G157" s="6">
        <f t="shared" si="17"/>
        <v>31.961464173578392</v>
      </c>
      <c r="H157" s="48">
        <f aca="true" t="shared" si="20" ref="H157:H162">B157-D157</f>
        <v>127549.09999999998</v>
      </c>
      <c r="I157" s="58">
        <f t="shared" si="18"/>
        <v>672323.2000000001</v>
      </c>
    </row>
    <row r="158" spans="1:9" ht="18.75">
      <c r="A158" s="15" t="s">
        <v>0</v>
      </c>
      <c r="B158" s="87">
        <f>B11+B23+B36+B56+B63+B94+B50+B145+B111+B114+B98+B142+B131</f>
        <v>72985.99999999997</v>
      </c>
      <c r="C158" s="87">
        <f>C11+C23+C36+C56+C63+C94+C50+C145+C111+C114+C98+C142+C131</f>
        <v>125182.7</v>
      </c>
      <c r="D158" s="87">
        <f>D11+D23+D36+D56+D63+D94+D50+D145+D111+D114+D98+D142+D131</f>
        <v>52119.1</v>
      </c>
      <c r="E158" s="6">
        <f>D158/D156*100</f>
        <v>6.777414151501815</v>
      </c>
      <c r="F158" s="6">
        <f t="shared" si="19"/>
        <v>71.4097224125175</v>
      </c>
      <c r="G158" s="6">
        <f t="shared" si="17"/>
        <v>41.634427121319476</v>
      </c>
      <c r="H158" s="48">
        <f>B158-D158</f>
        <v>20866.899999999972</v>
      </c>
      <c r="I158" s="58">
        <f t="shared" si="18"/>
        <v>73063.6</v>
      </c>
    </row>
    <row r="159" spans="1:9" ht="18.75">
      <c r="A159" s="15" t="s">
        <v>1</v>
      </c>
      <c r="B159" s="142">
        <f>B22+B10+B55+B49+B62+B35+B126</f>
        <v>26552.199999999997</v>
      </c>
      <c r="C159" s="142">
        <f>C22+C10+C55+C49+C62+C35+C126</f>
        <v>48135.3</v>
      </c>
      <c r="D159" s="142">
        <f>D22+D10+D55+D49+D62+D35+D126</f>
        <v>18499.600000000002</v>
      </c>
      <c r="E159" s="6">
        <f>D159/D156*100</f>
        <v>2.4056334594634783</v>
      </c>
      <c r="F159" s="6">
        <f t="shared" si="19"/>
        <v>69.6725695045985</v>
      </c>
      <c r="G159" s="6">
        <f t="shared" si="17"/>
        <v>38.43250171911259</v>
      </c>
      <c r="H159" s="48">
        <f t="shared" si="20"/>
        <v>8052.599999999995</v>
      </c>
      <c r="I159" s="58">
        <f t="shared" si="18"/>
        <v>29635.7</v>
      </c>
    </row>
    <row r="160" spans="1:9" ht="21" customHeight="1">
      <c r="A160" s="15" t="s">
        <v>12</v>
      </c>
      <c r="B160" s="142">
        <f>B12+B24+B106+B64+B38+B95+B133+B57+B140+B120+B44+B73</f>
        <v>33836.4</v>
      </c>
      <c r="C160" s="142">
        <f>C12+C24+C106+C64+C38+C95+C133+C57+C140+C120+C44+C73</f>
        <v>89055.8</v>
      </c>
      <c r="D160" s="142">
        <f>D12+D24+D106+D64+D38+D95+D133+D57+D140+D120+D44+D73</f>
        <v>25492.7</v>
      </c>
      <c r="E160" s="6">
        <f>D160/D156*100</f>
        <v>3.3149955724483022</v>
      </c>
      <c r="F160" s="6">
        <f>D160/B160*100</f>
        <v>75.34105283067939</v>
      </c>
      <c r="G160" s="6">
        <f t="shared" si="17"/>
        <v>28.625535899963843</v>
      </c>
      <c r="H160" s="48">
        <f>B160-D160</f>
        <v>8343.7</v>
      </c>
      <c r="I160" s="58">
        <f t="shared" si="18"/>
        <v>63563.100000000006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0.004759356127503475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461756.8000000001</v>
      </c>
      <c r="C162" s="60">
        <f>C156-C157-C158-C159-C160-C161</f>
        <v>1257335.2000000004</v>
      </c>
      <c r="D162" s="60">
        <f>D156-D157-D158-D159-D160-D161</f>
        <v>357036.18517</v>
      </c>
      <c r="E162" s="28">
        <f>D162/D156*100</f>
        <v>46.427933213915445</v>
      </c>
      <c r="F162" s="28">
        <f t="shared" si="19"/>
        <v>77.32126200848583</v>
      </c>
      <c r="G162" s="28">
        <f t="shared" si="17"/>
        <v>28.3962610105881</v>
      </c>
      <c r="H162" s="81">
        <f t="shared" si="20"/>
        <v>104720.6148300001</v>
      </c>
      <c r="I162" s="81">
        <f t="shared" si="18"/>
        <v>900299.0148300005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769011.5851699999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769011.5851699999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2019-05-03T13:23:13Z</cp:lastPrinted>
  <dcterms:created xsi:type="dcterms:W3CDTF">2000-06-20T04:48:00Z</dcterms:created>
  <dcterms:modified xsi:type="dcterms:W3CDTF">2019-05-10T05:24:42Z</dcterms:modified>
  <cp:category/>
  <cp:version/>
  <cp:contentType/>
  <cp:contentStatus/>
</cp:coreProperties>
</file>